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<sst xmlns="http://schemas.openxmlformats.org/spreadsheetml/2006/main" count="11" uniqueCount="11">
  <si>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D13</t>
  </si>
  <si>
    <t>Lun</t>
  </si>
  <si>
    <t>Mo</t>
  </si>
  <si>
    <t>Sac</t>
  </si>
  <si>
    <t>Ep</t>
  </si>
  <si>
    <t>Date</t>
  </si>
  <si>
    <t>Year</t>
  </si>
  <si>
    <t>DM</t>
  </si>
  <si>
    <t>SacTot</t>
  </si>
  <si>
    <t>Leap</t>
  </si>
  <si>
    <t>LunSacD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</si>
</sst>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pane ySplit="4080" topLeftCell="BM21" activePane="topLeft" state="split"/>
      <selection pane="topLeft" activeCell="C5" sqref="C5"/>
      <selection pane="bottomLeft" activeCell="G45" sqref="G45"/>
    </sheetView>
  </sheetViews>
  <sheetFormatPr defaultColWidth="9.140625" defaultRowHeight="12.75"/>
  <cols>
    <col min="1" max="1" width="4.28125" style="0" bestFit="1" customWidth="1"/>
    <col min="2" max="2" width="4.421875" style="0" bestFit="1" customWidth="1"/>
    <col min="3" max="3" width="3.7109375" style="0" bestFit="1" customWidth="1"/>
    <col min="4" max="4" width="4.421875" style="0" bestFit="1" customWidth="1"/>
    <col min="5" max="6" width="10.140625" style="0" bestFit="1" customWidth="1"/>
    <col min="7" max="7" width="5.140625" style="0" bestFit="1" customWidth="1"/>
    <col min="8" max="8" width="4.57421875" style="0" bestFit="1" customWidth="1"/>
    <col min="9" max="9" width="7.28125" style="0" bestFit="1" customWidth="1"/>
    <col min="10" max="10" width="5.57421875" style="0" bestFit="1" customWidth="1"/>
    <col min="12" max="12" width="2.57421875" style="0" bestFit="1" customWidth="1"/>
    <col min="13" max="13" width="2.28125" style="0" bestFit="1" customWidth="1"/>
    <col min="14" max="14" width="5.8515625" style="0" bestFit="1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4" ht="12.75">
      <c r="A2">
        <v>1</v>
      </c>
      <c r="B2">
        <v>8</v>
      </c>
      <c r="C2">
        <v>1</v>
      </c>
      <c r="D2">
        <f>IF(OR(C2=0,C2=3,C2=5,C2=7,C2=9,C2=12),1,0)</f>
        <v>0</v>
      </c>
      <c r="E2" s="1">
        <v>33257</v>
      </c>
      <c r="F2" s="1">
        <f aca="true" t="shared" si="0" ref="F2:F33">E$2+ROW()</f>
        <v>33259</v>
      </c>
      <c r="G2">
        <v>0</v>
      </c>
      <c r="H2" t="str">
        <f>C2&amp;"-"&amp;A2</f>
        <v>1-1</v>
      </c>
      <c r="I2">
        <v>0</v>
      </c>
      <c r="J2">
        <f aca="true" t="shared" si="1" ref="J2:J28">IF(K2="0-1-28",1,"")</f>
      </c>
      <c r="K2" t="str">
        <f>B2&amp;"-"&amp;D2&amp;"-"&amp;A2</f>
        <v>8-0-1</v>
      </c>
      <c r="L2" t="str">
        <f aca="true" t="shared" si="2" ref="L2:L13">MID("FUDARCHNIGSTRBMLOlmbtsginhcraduf",B2+1,1)</f>
        <v>I</v>
      </c>
      <c r="M2" t="str">
        <f>MID("BLNFSHDTCMGJR",C2+1,1)</f>
        <v>L</v>
      </c>
      <c r="N2" t="str">
        <f>M2&amp;A2&amp;L2</f>
        <v>L1I</v>
      </c>
    </row>
    <row r="3" spans="1:14" ht="12.75">
      <c r="A3">
        <f aca="true" t="shared" si="3" ref="A3:A24">IF(AND(A2=28,C2=12),A2+1,IF(A2&gt;=28,1,A2+1))</f>
        <v>2</v>
      </c>
      <c r="B3">
        <f>MOD(B2+1,30-D2)</f>
        <v>9</v>
      </c>
      <c r="C3">
        <f>IF(A3&lt;A2,MOD(C2+1,13),C2)</f>
        <v>1</v>
      </c>
      <c r="D3">
        <f aca="true" t="shared" si="4" ref="D3:D50">IF(OR(C3=0,C3=3,C3=5,C3=7,C3=9,C3=12),1,0)</f>
        <v>0</v>
      </c>
      <c r="F3" s="1">
        <f t="shared" si="0"/>
        <v>33260</v>
      </c>
      <c r="G3">
        <f>IF(C3&lt;C2,G2+1,G2)</f>
        <v>0</v>
      </c>
      <c r="H3" t="str">
        <f aca="true" t="shared" si="5" ref="H3:H50">C3&amp;"-"&amp;A3</f>
        <v>1-2</v>
      </c>
      <c r="I3">
        <f>IF(B3&lt;B2,I2+D3,I2)</f>
        <v>0</v>
      </c>
      <c r="J3">
        <f t="shared" si="1"/>
      </c>
      <c r="K3" t="str">
        <f aca="true" t="shared" si="6" ref="K3:K50">B3&amp;"-"&amp;D3&amp;"-"&amp;A3</f>
        <v>9-0-2</v>
      </c>
      <c r="L3" t="str">
        <f t="shared" si="2"/>
        <v>G</v>
      </c>
      <c r="M3" t="str">
        <f aca="true" t="shared" si="7" ref="M3:M13">MID("BLNFSHDTCMGJR",C3+1,1)</f>
        <v>L</v>
      </c>
      <c r="N3" t="str">
        <f aca="true" t="shared" si="8" ref="N3:N13">M3&amp;A3&amp;L3</f>
        <v>L2G</v>
      </c>
    </row>
    <row r="4" spans="1:14" ht="12.75">
      <c r="A4">
        <f t="shared" si="3"/>
        <v>3</v>
      </c>
      <c r="B4">
        <f aca="true" t="shared" si="9" ref="B4:B23">MOD(B3+1,30-D3)</f>
        <v>10</v>
      </c>
      <c r="C4">
        <f aca="true" t="shared" si="10" ref="C4:C24">IF(A4&lt;A3,MOD(C3+1,13),C3)</f>
        <v>1</v>
      </c>
      <c r="D4">
        <f t="shared" si="4"/>
        <v>0</v>
      </c>
      <c r="F4" s="1">
        <f t="shared" si="0"/>
        <v>33261</v>
      </c>
      <c r="G4">
        <f aca="true" t="shared" si="11" ref="G4:G24">IF(C4&lt;C3,G3+1,G3)</f>
        <v>0</v>
      </c>
      <c r="H4" t="str">
        <f t="shared" si="5"/>
        <v>1-3</v>
      </c>
      <c r="I4">
        <f aca="true" t="shared" si="12" ref="I4:I50">IF(B4&lt;B3,I3+D4,I3)</f>
        <v>0</v>
      </c>
      <c r="J4">
        <f t="shared" si="1"/>
      </c>
      <c r="K4" t="str">
        <f t="shared" si="6"/>
        <v>10-0-3</v>
      </c>
      <c r="L4" t="str">
        <f t="shared" si="2"/>
        <v>S</v>
      </c>
      <c r="M4" t="str">
        <f t="shared" si="7"/>
        <v>L</v>
      </c>
      <c r="N4" t="str">
        <f t="shared" si="8"/>
        <v>L3S</v>
      </c>
    </row>
    <row r="5" spans="1:14" ht="12.75">
      <c r="A5">
        <f t="shared" si="3"/>
        <v>4</v>
      </c>
      <c r="B5">
        <f t="shared" si="9"/>
        <v>11</v>
      </c>
      <c r="C5">
        <f t="shared" si="10"/>
        <v>1</v>
      </c>
      <c r="D5">
        <f t="shared" si="4"/>
        <v>0</v>
      </c>
      <c r="F5" s="1">
        <f t="shared" si="0"/>
        <v>33262</v>
      </c>
      <c r="G5">
        <f t="shared" si="11"/>
        <v>0</v>
      </c>
      <c r="H5" t="str">
        <f t="shared" si="5"/>
        <v>1-4</v>
      </c>
      <c r="I5">
        <f t="shared" si="12"/>
        <v>0</v>
      </c>
      <c r="J5">
        <f t="shared" si="1"/>
      </c>
      <c r="K5" t="str">
        <f t="shared" si="6"/>
        <v>11-0-4</v>
      </c>
      <c r="L5" t="str">
        <f t="shared" si="2"/>
        <v>T</v>
      </c>
      <c r="M5" t="str">
        <f t="shared" si="7"/>
        <v>L</v>
      </c>
      <c r="N5" t="str">
        <f t="shared" si="8"/>
        <v>L4T</v>
      </c>
    </row>
    <row r="6" spans="1:14" ht="12.75">
      <c r="A6">
        <f t="shared" si="3"/>
        <v>5</v>
      </c>
      <c r="B6">
        <f t="shared" si="9"/>
        <v>12</v>
      </c>
      <c r="C6">
        <f t="shared" si="10"/>
        <v>1</v>
      </c>
      <c r="D6">
        <f t="shared" si="4"/>
        <v>0</v>
      </c>
      <c r="F6" s="1">
        <f t="shared" si="0"/>
        <v>33263</v>
      </c>
      <c r="G6">
        <f t="shared" si="11"/>
        <v>0</v>
      </c>
      <c r="H6" t="str">
        <f t="shared" si="5"/>
        <v>1-5</v>
      </c>
      <c r="I6">
        <f t="shared" si="12"/>
        <v>0</v>
      </c>
      <c r="J6">
        <f t="shared" si="1"/>
      </c>
      <c r="K6" t="str">
        <f t="shared" si="6"/>
        <v>12-0-5</v>
      </c>
      <c r="L6" t="str">
        <f t="shared" si="2"/>
        <v>R</v>
      </c>
      <c r="M6" t="str">
        <f t="shared" si="7"/>
        <v>L</v>
      </c>
      <c r="N6" t="str">
        <f t="shared" si="8"/>
        <v>L5R</v>
      </c>
    </row>
    <row r="7" spans="1:14" ht="12.75">
      <c r="A7">
        <f t="shared" si="3"/>
        <v>6</v>
      </c>
      <c r="B7">
        <f t="shared" si="9"/>
        <v>13</v>
      </c>
      <c r="C7">
        <f t="shared" si="10"/>
        <v>1</v>
      </c>
      <c r="D7">
        <f t="shared" si="4"/>
        <v>0</v>
      </c>
      <c r="F7" s="1">
        <f t="shared" si="0"/>
        <v>33264</v>
      </c>
      <c r="G7">
        <f t="shared" si="11"/>
        <v>0</v>
      </c>
      <c r="H7" t="str">
        <f t="shared" si="5"/>
        <v>1-6</v>
      </c>
      <c r="I7">
        <f t="shared" si="12"/>
        <v>0</v>
      </c>
      <c r="J7">
        <f t="shared" si="1"/>
      </c>
      <c r="K7" t="str">
        <f t="shared" si="6"/>
        <v>13-0-6</v>
      </c>
      <c r="L7" t="str">
        <f t="shared" si="2"/>
        <v>B</v>
      </c>
      <c r="M7" t="str">
        <f t="shared" si="7"/>
        <v>L</v>
      </c>
      <c r="N7" t="str">
        <f t="shared" si="8"/>
        <v>L6B</v>
      </c>
    </row>
    <row r="8" spans="1:14" ht="12.75">
      <c r="A8">
        <f t="shared" si="3"/>
        <v>7</v>
      </c>
      <c r="B8">
        <f t="shared" si="9"/>
        <v>14</v>
      </c>
      <c r="C8">
        <f t="shared" si="10"/>
        <v>1</v>
      </c>
      <c r="D8">
        <f t="shared" si="4"/>
        <v>0</v>
      </c>
      <c r="F8" s="1">
        <f t="shared" si="0"/>
        <v>33265</v>
      </c>
      <c r="G8">
        <f t="shared" si="11"/>
        <v>0</v>
      </c>
      <c r="H8" t="str">
        <f t="shared" si="5"/>
        <v>1-7</v>
      </c>
      <c r="I8">
        <f t="shared" si="12"/>
        <v>0</v>
      </c>
      <c r="J8">
        <f t="shared" si="1"/>
      </c>
      <c r="K8" t="str">
        <f t="shared" si="6"/>
        <v>14-0-7</v>
      </c>
      <c r="L8" t="str">
        <f t="shared" si="2"/>
        <v>M</v>
      </c>
      <c r="M8" t="str">
        <f t="shared" si="7"/>
        <v>L</v>
      </c>
      <c r="N8" t="str">
        <f t="shared" si="8"/>
        <v>L7M</v>
      </c>
    </row>
    <row r="9" spans="1:14" ht="12.75">
      <c r="A9">
        <f t="shared" si="3"/>
        <v>8</v>
      </c>
      <c r="B9">
        <f t="shared" si="9"/>
        <v>15</v>
      </c>
      <c r="C9">
        <f t="shared" si="10"/>
        <v>1</v>
      </c>
      <c r="D9">
        <f t="shared" si="4"/>
        <v>0</v>
      </c>
      <c r="F9" s="1">
        <f t="shared" si="0"/>
        <v>33266</v>
      </c>
      <c r="G9">
        <f t="shared" si="11"/>
        <v>0</v>
      </c>
      <c r="H9" t="str">
        <f t="shared" si="5"/>
        <v>1-8</v>
      </c>
      <c r="I9">
        <f t="shared" si="12"/>
        <v>0</v>
      </c>
      <c r="J9">
        <f t="shared" si="1"/>
      </c>
      <c r="K9" t="str">
        <f t="shared" si="6"/>
        <v>15-0-8</v>
      </c>
      <c r="L9" t="str">
        <f t="shared" si="2"/>
        <v>L</v>
      </c>
      <c r="M9" t="str">
        <f t="shared" si="7"/>
        <v>L</v>
      </c>
      <c r="N9" t="str">
        <f t="shared" si="8"/>
        <v>L8L</v>
      </c>
    </row>
    <row r="10" spans="1:14" ht="12.75">
      <c r="A10">
        <f t="shared" si="3"/>
        <v>9</v>
      </c>
      <c r="B10">
        <f t="shared" si="9"/>
        <v>16</v>
      </c>
      <c r="C10">
        <f t="shared" si="10"/>
        <v>1</v>
      </c>
      <c r="D10">
        <f t="shared" si="4"/>
        <v>0</v>
      </c>
      <c r="F10" s="1">
        <f t="shared" si="0"/>
        <v>33267</v>
      </c>
      <c r="G10">
        <f t="shared" si="11"/>
        <v>0</v>
      </c>
      <c r="H10" t="str">
        <f t="shared" si="5"/>
        <v>1-9</v>
      </c>
      <c r="I10">
        <f t="shared" si="12"/>
        <v>0</v>
      </c>
      <c r="J10">
        <f t="shared" si="1"/>
      </c>
      <c r="K10" t="str">
        <f t="shared" si="6"/>
        <v>16-0-9</v>
      </c>
      <c r="L10" t="str">
        <f t="shared" si="2"/>
        <v>O</v>
      </c>
      <c r="M10" t="str">
        <f t="shared" si="7"/>
        <v>L</v>
      </c>
      <c r="N10" t="str">
        <f t="shared" si="8"/>
        <v>L9O</v>
      </c>
    </row>
    <row r="11" spans="1:14" ht="12.75">
      <c r="A11">
        <f t="shared" si="3"/>
        <v>10</v>
      </c>
      <c r="B11">
        <f t="shared" si="9"/>
        <v>17</v>
      </c>
      <c r="C11">
        <f t="shared" si="10"/>
        <v>1</v>
      </c>
      <c r="D11">
        <f t="shared" si="4"/>
        <v>0</v>
      </c>
      <c r="F11" s="1">
        <f t="shared" si="0"/>
        <v>33268</v>
      </c>
      <c r="G11">
        <f t="shared" si="11"/>
        <v>0</v>
      </c>
      <c r="H11" t="str">
        <f t="shared" si="5"/>
        <v>1-10</v>
      </c>
      <c r="I11">
        <f t="shared" si="12"/>
        <v>0</v>
      </c>
      <c r="J11">
        <f t="shared" si="1"/>
      </c>
      <c r="K11" t="str">
        <f t="shared" si="6"/>
        <v>17-0-10</v>
      </c>
      <c r="L11" t="str">
        <f t="shared" si="2"/>
        <v>l</v>
      </c>
      <c r="M11" t="str">
        <f t="shared" si="7"/>
        <v>L</v>
      </c>
      <c r="N11" t="str">
        <f t="shared" si="8"/>
        <v>L10l</v>
      </c>
    </row>
    <row r="12" spans="1:14" ht="12.75">
      <c r="A12">
        <f t="shared" si="3"/>
        <v>11</v>
      </c>
      <c r="B12">
        <f t="shared" si="9"/>
        <v>18</v>
      </c>
      <c r="C12">
        <f t="shared" si="10"/>
        <v>1</v>
      </c>
      <c r="D12">
        <f t="shared" si="4"/>
        <v>0</v>
      </c>
      <c r="F12" s="1">
        <f t="shared" si="0"/>
        <v>33269</v>
      </c>
      <c r="G12">
        <f t="shared" si="11"/>
        <v>0</v>
      </c>
      <c r="H12" t="str">
        <f t="shared" si="5"/>
        <v>1-11</v>
      </c>
      <c r="I12">
        <f t="shared" si="12"/>
        <v>0</v>
      </c>
      <c r="J12">
        <f t="shared" si="1"/>
      </c>
      <c r="K12" t="str">
        <f t="shared" si="6"/>
        <v>18-0-11</v>
      </c>
      <c r="L12" t="str">
        <f t="shared" si="2"/>
        <v>m</v>
      </c>
      <c r="M12" t="str">
        <f t="shared" si="7"/>
        <v>L</v>
      </c>
      <c r="N12" t="str">
        <f t="shared" si="8"/>
        <v>L11m</v>
      </c>
    </row>
    <row r="13" spans="1:14" ht="12.75">
      <c r="A13">
        <f t="shared" si="3"/>
        <v>12</v>
      </c>
      <c r="B13">
        <f t="shared" si="9"/>
        <v>19</v>
      </c>
      <c r="C13">
        <f t="shared" si="10"/>
        <v>1</v>
      </c>
      <c r="D13">
        <f t="shared" si="4"/>
        <v>0</v>
      </c>
      <c r="F13" s="1">
        <f t="shared" si="0"/>
        <v>33270</v>
      </c>
      <c r="G13">
        <f t="shared" si="11"/>
        <v>0</v>
      </c>
      <c r="H13" t="str">
        <f t="shared" si="5"/>
        <v>1-12</v>
      </c>
      <c r="I13">
        <f t="shared" si="12"/>
        <v>0</v>
      </c>
      <c r="J13">
        <f t="shared" si="1"/>
      </c>
      <c r="K13" t="str">
        <f t="shared" si="6"/>
        <v>19-0-12</v>
      </c>
      <c r="L13" t="str">
        <f t="shared" si="2"/>
        <v>b</v>
      </c>
      <c r="M13" t="str">
        <f t="shared" si="7"/>
        <v>L</v>
      </c>
      <c r="N13" t="str">
        <f t="shared" si="8"/>
        <v>L12b</v>
      </c>
    </row>
    <row r="14" spans="1:14" ht="12.75">
      <c r="A14">
        <f t="shared" si="3"/>
        <v>13</v>
      </c>
      <c r="B14">
        <f t="shared" si="9"/>
        <v>20</v>
      </c>
      <c r="C14">
        <f t="shared" si="10"/>
        <v>1</v>
      </c>
      <c r="D14">
        <f t="shared" si="4"/>
        <v>0</v>
      </c>
      <c r="F14" s="1">
        <f t="shared" si="0"/>
        <v>33271</v>
      </c>
      <c r="G14">
        <f t="shared" si="11"/>
        <v>0</v>
      </c>
      <c r="H14" t="str">
        <f t="shared" si="5"/>
        <v>1-13</v>
      </c>
      <c r="I14">
        <f t="shared" si="12"/>
        <v>0</v>
      </c>
      <c r="J14">
        <f t="shared" si="1"/>
      </c>
      <c r="K14" t="str">
        <f t="shared" si="6"/>
        <v>20-0-13</v>
      </c>
      <c r="L14" t="str">
        <f aca="true" t="shared" si="13" ref="L14:L50">MID("FUDARCHNIGSTRBMLOlmbtsginhcraduf",B14+1,1)</f>
        <v>t</v>
      </c>
      <c r="M14" t="str">
        <f aca="true" t="shared" si="14" ref="M14:M50">MID("BLNFSHDTCMGJR",C14+1,1)</f>
        <v>L</v>
      </c>
      <c r="N14" t="str">
        <f aca="true" t="shared" si="15" ref="N14:N50">M14&amp;A14&amp;L14</f>
        <v>L13t</v>
      </c>
    </row>
    <row r="15" spans="1:14" ht="12.75">
      <c r="A15">
        <f t="shared" si="3"/>
        <v>14</v>
      </c>
      <c r="B15">
        <f t="shared" si="9"/>
        <v>21</v>
      </c>
      <c r="C15">
        <f t="shared" si="10"/>
        <v>1</v>
      </c>
      <c r="D15">
        <f t="shared" si="4"/>
        <v>0</v>
      </c>
      <c r="F15" s="1">
        <f t="shared" si="0"/>
        <v>33272</v>
      </c>
      <c r="G15">
        <f t="shared" si="11"/>
        <v>0</v>
      </c>
      <c r="H15" t="str">
        <f t="shared" si="5"/>
        <v>1-14</v>
      </c>
      <c r="I15">
        <f t="shared" si="12"/>
        <v>0</v>
      </c>
      <c r="J15">
        <f t="shared" si="1"/>
      </c>
      <c r="K15" t="str">
        <f t="shared" si="6"/>
        <v>21-0-14</v>
      </c>
      <c r="L15" t="str">
        <f t="shared" si="13"/>
        <v>s</v>
      </c>
      <c r="M15" t="str">
        <f t="shared" si="14"/>
        <v>L</v>
      </c>
      <c r="N15" t="str">
        <f t="shared" si="15"/>
        <v>L14s</v>
      </c>
    </row>
    <row r="16" spans="1:14" ht="12.75">
      <c r="A16">
        <f t="shared" si="3"/>
        <v>15</v>
      </c>
      <c r="B16">
        <f t="shared" si="9"/>
        <v>22</v>
      </c>
      <c r="C16">
        <f t="shared" si="10"/>
        <v>1</v>
      </c>
      <c r="D16">
        <f t="shared" si="4"/>
        <v>0</v>
      </c>
      <c r="F16" s="1">
        <f t="shared" si="0"/>
        <v>33273</v>
      </c>
      <c r="G16">
        <f t="shared" si="11"/>
        <v>0</v>
      </c>
      <c r="H16" t="str">
        <f t="shared" si="5"/>
        <v>1-15</v>
      </c>
      <c r="I16">
        <f t="shared" si="12"/>
        <v>0</v>
      </c>
      <c r="J16">
        <f t="shared" si="1"/>
      </c>
      <c r="K16" t="str">
        <f t="shared" si="6"/>
        <v>22-0-15</v>
      </c>
      <c r="L16" t="str">
        <f t="shared" si="13"/>
        <v>g</v>
      </c>
      <c r="M16" t="str">
        <f t="shared" si="14"/>
        <v>L</v>
      </c>
      <c r="N16" t="str">
        <f t="shared" si="15"/>
        <v>L15g</v>
      </c>
    </row>
    <row r="17" spans="1:14" ht="12.75">
      <c r="A17">
        <f t="shared" si="3"/>
        <v>16</v>
      </c>
      <c r="B17">
        <f t="shared" si="9"/>
        <v>23</v>
      </c>
      <c r="C17">
        <f t="shared" si="10"/>
        <v>1</v>
      </c>
      <c r="D17">
        <f t="shared" si="4"/>
        <v>0</v>
      </c>
      <c r="F17" s="1">
        <f t="shared" si="0"/>
        <v>33274</v>
      </c>
      <c r="G17">
        <f t="shared" si="11"/>
        <v>0</v>
      </c>
      <c r="H17" t="str">
        <f t="shared" si="5"/>
        <v>1-16</v>
      </c>
      <c r="I17">
        <f t="shared" si="12"/>
        <v>0</v>
      </c>
      <c r="J17">
        <f t="shared" si="1"/>
      </c>
      <c r="K17" t="str">
        <f t="shared" si="6"/>
        <v>23-0-16</v>
      </c>
      <c r="L17" t="str">
        <f t="shared" si="13"/>
        <v>i</v>
      </c>
      <c r="M17" t="str">
        <f t="shared" si="14"/>
        <v>L</v>
      </c>
      <c r="N17" t="str">
        <f t="shared" si="15"/>
        <v>L16i</v>
      </c>
    </row>
    <row r="18" spans="1:14" ht="12.75">
      <c r="A18">
        <f t="shared" si="3"/>
        <v>17</v>
      </c>
      <c r="B18">
        <f t="shared" si="9"/>
        <v>24</v>
      </c>
      <c r="C18">
        <f t="shared" si="10"/>
        <v>1</v>
      </c>
      <c r="D18">
        <f t="shared" si="4"/>
        <v>0</v>
      </c>
      <c r="F18" s="1">
        <f t="shared" si="0"/>
        <v>33275</v>
      </c>
      <c r="G18">
        <f t="shared" si="11"/>
        <v>0</v>
      </c>
      <c r="H18" t="str">
        <f t="shared" si="5"/>
        <v>1-17</v>
      </c>
      <c r="I18">
        <f t="shared" si="12"/>
        <v>0</v>
      </c>
      <c r="J18">
        <f t="shared" si="1"/>
      </c>
      <c r="K18" t="str">
        <f t="shared" si="6"/>
        <v>24-0-17</v>
      </c>
      <c r="L18" t="str">
        <f t="shared" si="13"/>
        <v>n</v>
      </c>
      <c r="M18" t="str">
        <f t="shared" si="14"/>
        <v>L</v>
      </c>
      <c r="N18" t="str">
        <f t="shared" si="15"/>
        <v>L17n</v>
      </c>
    </row>
    <row r="19" spans="1:14" ht="12.75">
      <c r="A19">
        <f t="shared" si="3"/>
        <v>18</v>
      </c>
      <c r="B19">
        <f t="shared" si="9"/>
        <v>25</v>
      </c>
      <c r="C19">
        <f t="shared" si="10"/>
        <v>1</v>
      </c>
      <c r="D19">
        <f t="shared" si="4"/>
        <v>0</v>
      </c>
      <c r="F19" s="1">
        <f t="shared" si="0"/>
        <v>33276</v>
      </c>
      <c r="G19">
        <f t="shared" si="11"/>
        <v>0</v>
      </c>
      <c r="H19" t="str">
        <f t="shared" si="5"/>
        <v>1-18</v>
      </c>
      <c r="I19">
        <f t="shared" si="12"/>
        <v>0</v>
      </c>
      <c r="J19">
        <f t="shared" si="1"/>
      </c>
      <c r="K19" t="str">
        <f t="shared" si="6"/>
        <v>25-0-18</v>
      </c>
      <c r="L19" t="str">
        <f t="shared" si="13"/>
        <v>h</v>
      </c>
      <c r="M19" t="str">
        <f t="shared" si="14"/>
        <v>L</v>
      </c>
      <c r="N19" t="str">
        <f t="shared" si="15"/>
        <v>L18h</v>
      </c>
    </row>
    <row r="20" spans="1:14" ht="12.75">
      <c r="A20">
        <f t="shared" si="3"/>
        <v>19</v>
      </c>
      <c r="B20">
        <f t="shared" si="9"/>
        <v>26</v>
      </c>
      <c r="C20">
        <f t="shared" si="10"/>
        <v>1</v>
      </c>
      <c r="D20">
        <f t="shared" si="4"/>
        <v>0</v>
      </c>
      <c r="F20" s="1">
        <f t="shared" si="0"/>
        <v>33277</v>
      </c>
      <c r="G20">
        <f t="shared" si="11"/>
        <v>0</v>
      </c>
      <c r="H20" t="str">
        <f t="shared" si="5"/>
        <v>1-19</v>
      </c>
      <c r="I20">
        <f t="shared" si="12"/>
        <v>0</v>
      </c>
      <c r="J20">
        <f t="shared" si="1"/>
      </c>
      <c r="K20" t="str">
        <f t="shared" si="6"/>
        <v>26-0-19</v>
      </c>
      <c r="L20" t="str">
        <f t="shared" si="13"/>
        <v>c</v>
      </c>
      <c r="M20" t="str">
        <f t="shared" si="14"/>
        <v>L</v>
      </c>
      <c r="N20" t="str">
        <f t="shared" si="15"/>
        <v>L19c</v>
      </c>
    </row>
    <row r="21" spans="1:14" ht="12.75">
      <c r="A21">
        <f t="shared" si="3"/>
        <v>20</v>
      </c>
      <c r="B21">
        <f t="shared" si="9"/>
        <v>27</v>
      </c>
      <c r="C21">
        <f t="shared" si="10"/>
        <v>1</v>
      </c>
      <c r="D21">
        <f t="shared" si="4"/>
        <v>0</v>
      </c>
      <c r="F21" s="1">
        <f t="shared" si="0"/>
        <v>33278</v>
      </c>
      <c r="G21">
        <f t="shared" si="11"/>
        <v>0</v>
      </c>
      <c r="H21" t="str">
        <f t="shared" si="5"/>
        <v>1-20</v>
      </c>
      <c r="I21">
        <f t="shared" si="12"/>
        <v>0</v>
      </c>
      <c r="J21">
        <f t="shared" si="1"/>
      </c>
      <c r="K21" t="str">
        <f t="shared" si="6"/>
        <v>27-0-20</v>
      </c>
      <c r="L21" t="str">
        <f t="shared" si="13"/>
        <v>r</v>
      </c>
      <c r="M21" t="str">
        <f t="shared" si="14"/>
        <v>L</v>
      </c>
      <c r="N21" t="str">
        <f t="shared" si="15"/>
        <v>L20r</v>
      </c>
    </row>
    <row r="22" spans="1:14" ht="12.75">
      <c r="A22">
        <f t="shared" si="3"/>
        <v>21</v>
      </c>
      <c r="B22">
        <f t="shared" si="9"/>
        <v>28</v>
      </c>
      <c r="C22">
        <f t="shared" si="10"/>
        <v>1</v>
      </c>
      <c r="D22">
        <f t="shared" si="4"/>
        <v>0</v>
      </c>
      <c r="F22" s="1">
        <f t="shared" si="0"/>
        <v>33279</v>
      </c>
      <c r="G22">
        <f t="shared" si="11"/>
        <v>0</v>
      </c>
      <c r="H22" t="str">
        <f t="shared" si="5"/>
        <v>1-21</v>
      </c>
      <c r="I22">
        <f t="shared" si="12"/>
        <v>0</v>
      </c>
      <c r="J22">
        <f t="shared" si="1"/>
      </c>
      <c r="K22" t="str">
        <f t="shared" si="6"/>
        <v>28-0-21</v>
      </c>
      <c r="L22" t="str">
        <f t="shared" si="13"/>
        <v>a</v>
      </c>
      <c r="M22" t="str">
        <f t="shared" si="14"/>
        <v>L</v>
      </c>
      <c r="N22" t="str">
        <f t="shared" si="15"/>
        <v>L21a</v>
      </c>
    </row>
    <row r="23" spans="1:14" ht="12.75">
      <c r="A23">
        <f t="shared" si="3"/>
        <v>22</v>
      </c>
      <c r="B23">
        <f t="shared" si="9"/>
        <v>29</v>
      </c>
      <c r="C23">
        <f t="shared" si="10"/>
        <v>1</v>
      </c>
      <c r="D23">
        <f t="shared" si="4"/>
        <v>0</v>
      </c>
      <c r="F23" s="1">
        <f t="shared" si="0"/>
        <v>33280</v>
      </c>
      <c r="G23">
        <f t="shared" si="11"/>
        <v>0</v>
      </c>
      <c r="H23" t="str">
        <f t="shared" si="5"/>
        <v>1-22</v>
      </c>
      <c r="I23">
        <f t="shared" si="12"/>
        <v>0</v>
      </c>
      <c r="J23">
        <f t="shared" si="1"/>
      </c>
      <c r="K23" t="str">
        <f t="shared" si="6"/>
        <v>29-0-22</v>
      </c>
      <c r="L23" t="str">
        <f t="shared" si="13"/>
        <v>d</v>
      </c>
      <c r="M23" t="str">
        <f t="shared" si="14"/>
        <v>L</v>
      </c>
      <c r="N23" t="str">
        <f t="shared" si="15"/>
        <v>L22d</v>
      </c>
    </row>
    <row r="24" spans="1:14" ht="12.75">
      <c r="A24">
        <f t="shared" si="3"/>
        <v>23</v>
      </c>
      <c r="B24">
        <f aca="true" t="shared" si="16" ref="B24:B50">IF(AND(OR(J22=1,J23=1),B23=28),29,MOD(B23+1,30-D23))</f>
        <v>0</v>
      </c>
      <c r="C24">
        <f t="shared" si="10"/>
        <v>1</v>
      </c>
      <c r="D24">
        <f t="shared" si="4"/>
        <v>0</v>
      </c>
      <c r="F24" s="1">
        <f t="shared" si="0"/>
        <v>33281</v>
      </c>
      <c r="G24">
        <f t="shared" si="11"/>
        <v>0</v>
      </c>
      <c r="H24" t="str">
        <f t="shared" si="5"/>
        <v>1-23</v>
      </c>
      <c r="I24">
        <f t="shared" si="12"/>
        <v>0</v>
      </c>
      <c r="J24">
        <f t="shared" si="1"/>
      </c>
      <c r="K24" t="str">
        <f t="shared" si="6"/>
        <v>0-0-23</v>
      </c>
      <c r="L24" t="str">
        <f t="shared" si="13"/>
        <v>F</v>
      </c>
      <c r="M24" t="str">
        <f t="shared" si="14"/>
        <v>L</v>
      </c>
      <c r="N24" t="str">
        <f t="shared" si="15"/>
        <v>L23F</v>
      </c>
    </row>
    <row r="25" spans="1:14" ht="12.75">
      <c r="A25">
        <f>IF(AND(A24=28,C24=12),A24+1,IF(A24&gt;=28,1,A24+1))</f>
        <v>24</v>
      </c>
      <c r="B25">
        <f t="shared" si="16"/>
        <v>1</v>
      </c>
      <c r="C25">
        <f aca="true" t="shared" si="17" ref="C25:C50">IF(A25&lt;A24,MOD(C24+1,13),C24)</f>
        <v>1</v>
      </c>
      <c r="D25">
        <f t="shared" si="4"/>
        <v>0</v>
      </c>
      <c r="F25" s="1">
        <f t="shared" si="0"/>
        <v>33282</v>
      </c>
      <c r="G25">
        <f aca="true" t="shared" si="18" ref="G25:G50">IF(C25&lt;C24,G24+1,G24)</f>
        <v>0</v>
      </c>
      <c r="H25" t="str">
        <f t="shared" si="5"/>
        <v>1-24</v>
      </c>
      <c r="I25">
        <f t="shared" si="12"/>
        <v>0</v>
      </c>
      <c r="J25">
        <f t="shared" si="1"/>
      </c>
      <c r="K25" t="str">
        <f t="shared" si="6"/>
        <v>1-0-24</v>
      </c>
      <c r="L25" t="str">
        <f t="shared" si="13"/>
        <v>U</v>
      </c>
      <c r="M25" t="str">
        <f t="shared" si="14"/>
        <v>L</v>
      </c>
      <c r="N25" t="str">
        <f t="shared" si="15"/>
        <v>L24U</v>
      </c>
    </row>
    <row r="26" spans="1:14" ht="12.75">
      <c r="A26">
        <f>IF(AND(A25=28,C25=12),A25+1,IF(A25&gt;=28,1,A25+1))</f>
        <v>25</v>
      </c>
      <c r="B26">
        <f t="shared" si="16"/>
        <v>2</v>
      </c>
      <c r="C26">
        <f t="shared" si="17"/>
        <v>1</v>
      </c>
      <c r="D26">
        <f t="shared" si="4"/>
        <v>0</v>
      </c>
      <c r="F26" s="1">
        <f t="shared" si="0"/>
        <v>33283</v>
      </c>
      <c r="G26">
        <f t="shared" si="18"/>
        <v>0</v>
      </c>
      <c r="H26" t="str">
        <f t="shared" si="5"/>
        <v>1-25</v>
      </c>
      <c r="I26">
        <f t="shared" si="12"/>
        <v>0</v>
      </c>
      <c r="J26">
        <f t="shared" si="1"/>
      </c>
      <c r="K26" t="str">
        <f t="shared" si="6"/>
        <v>2-0-25</v>
      </c>
      <c r="L26" t="str">
        <f t="shared" si="13"/>
        <v>D</v>
      </c>
      <c r="M26" t="str">
        <f t="shared" si="14"/>
        <v>L</v>
      </c>
      <c r="N26" t="str">
        <f t="shared" si="15"/>
        <v>L25D</v>
      </c>
    </row>
    <row r="27" spans="1:14" ht="12.75">
      <c r="A27">
        <f>IF(AND(A26=28,C26=12),A26+1,IF(A26&gt;=28,1,A26+1))</f>
        <v>26</v>
      </c>
      <c r="B27">
        <f t="shared" si="16"/>
        <v>3</v>
      </c>
      <c r="C27">
        <f t="shared" si="17"/>
        <v>1</v>
      </c>
      <c r="D27">
        <f t="shared" si="4"/>
        <v>0</v>
      </c>
      <c r="F27" s="1">
        <f t="shared" si="0"/>
        <v>33284</v>
      </c>
      <c r="G27">
        <f t="shared" si="18"/>
        <v>0</v>
      </c>
      <c r="H27" t="str">
        <f t="shared" si="5"/>
        <v>1-26</v>
      </c>
      <c r="I27">
        <f t="shared" si="12"/>
        <v>0</v>
      </c>
      <c r="J27">
        <f t="shared" si="1"/>
      </c>
      <c r="K27" t="str">
        <f t="shared" si="6"/>
        <v>3-0-26</v>
      </c>
      <c r="L27" t="str">
        <f t="shared" si="13"/>
        <v>A</v>
      </c>
      <c r="M27" t="str">
        <f t="shared" si="14"/>
        <v>L</v>
      </c>
      <c r="N27" t="str">
        <f t="shared" si="15"/>
        <v>L26A</v>
      </c>
    </row>
    <row r="28" spans="1:14" ht="12.75">
      <c r="A28">
        <f>IF(AND(A27=28,C27=12),A27+1,IF(A27&gt;=28,1,A27+1))</f>
        <v>27</v>
      </c>
      <c r="B28">
        <f t="shared" si="16"/>
        <v>4</v>
      </c>
      <c r="C28">
        <f t="shared" si="17"/>
        <v>1</v>
      </c>
      <c r="D28">
        <f t="shared" si="4"/>
        <v>0</v>
      </c>
      <c r="F28" s="1">
        <f t="shared" si="0"/>
        <v>33285</v>
      </c>
      <c r="G28">
        <f t="shared" si="18"/>
        <v>0</v>
      </c>
      <c r="H28" t="str">
        <f t="shared" si="5"/>
        <v>1-27</v>
      </c>
      <c r="I28">
        <f t="shared" si="12"/>
        <v>0</v>
      </c>
      <c r="J28">
        <f t="shared" si="1"/>
      </c>
      <c r="K28" t="str">
        <f t="shared" si="6"/>
        <v>4-0-27</v>
      </c>
      <c r="L28" t="str">
        <f t="shared" si="13"/>
        <v>R</v>
      </c>
      <c r="M28" t="str">
        <f t="shared" si="14"/>
        <v>L</v>
      </c>
      <c r="N28" t="str">
        <f t="shared" si="15"/>
        <v>L27R</v>
      </c>
    </row>
    <row r="29" spans="1:14" ht="12.75">
      <c r="A29">
        <f>IF(AND(A28=28,C28=12),A28+1,IF(A28&gt;=28,1,A28+1))</f>
        <v>28</v>
      </c>
      <c r="B29">
        <f t="shared" si="16"/>
        <v>5</v>
      </c>
      <c r="C29">
        <f t="shared" si="17"/>
        <v>1</v>
      </c>
      <c r="D29">
        <f t="shared" si="4"/>
        <v>0</v>
      </c>
      <c r="F29" s="1">
        <f t="shared" si="0"/>
        <v>33286</v>
      </c>
      <c r="G29">
        <f t="shared" si="18"/>
        <v>0</v>
      </c>
      <c r="H29" t="str">
        <f t="shared" si="5"/>
        <v>1-28</v>
      </c>
      <c r="I29">
        <f t="shared" si="12"/>
        <v>0</v>
      </c>
      <c r="J29">
        <f>IF(K2="9-1-1",1,"")</f>
      </c>
      <c r="K29" t="str">
        <f t="shared" si="6"/>
        <v>5-0-28</v>
      </c>
      <c r="L29" t="str">
        <f t="shared" si="13"/>
        <v>C</v>
      </c>
      <c r="M29" t="str">
        <f t="shared" si="14"/>
        <v>L</v>
      </c>
      <c r="N29" t="str">
        <f t="shared" si="15"/>
        <v>L28C</v>
      </c>
    </row>
    <row r="30" spans="1:14" ht="12.75">
      <c r="A30">
        <f>IF(OR(AND(A29=28,C29=12),J29=1),A29+1,IF(A29&gt;=28,1,A29+1))</f>
        <v>1</v>
      </c>
      <c r="B30">
        <f t="shared" si="16"/>
        <v>6</v>
      </c>
      <c r="C30">
        <f t="shared" si="17"/>
        <v>2</v>
      </c>
      <c r="D30">
        <f t="shared" si="4"/>
        <v>0</v>
      </c>
      <c r="F30" s="1">
        <f t="shared" si="0"/>
        <v>33287</v>
      </c>
      <c r="G30">
        <f t="shared" si="18"/>
        <v>0</v>
      </c>
      <c r="H30" t="str">
        <f t="shared" si="5"/>
        <v>2-1</v>
      </c>
      <c r="I30">
        <f t="shared" si="12"/>
        <v>0</v>
      </c>
      <c r="J30">
        <f>IF(OR(K3="0-1-1",K3="1-1-1"),1,"")</f>
      </c>
      <c r="K30" t="str">
        <f t="shared" si="6"/>
        <v>6-0-1</v>
      </c>
      <c r="L30" t="str">
        <f t="shared" si="13"/>
        <v>H</v>
      </c>
      <c r="M30" t="str">
        <f t="shared" si="14"/>
        <v>N</v>
      </c>
      <c r="N30" t="str">
        <f t="shared" si="15"/>
        <v>N1H</v>
      </c>
    </row>
    <row r="31" spans="1:14" ht="12.75">
      <c r="A31">
        <f aca="true" t="shared" si="19" ref="A31:A50">IF(OR(AND(A30=28,C30=12),J30=1),A30+1,IF(A30&gt;=28,1,A30+1))</f>
        <v>2</v>
      </c>
      <c r="B31">
        <f t="shared" si="16"/>
        <v>7</v>
      </c>
      <c r="C31">
        <f t="shared" si="17"/>
        <v>2</v>
      </c>
      <c r="D31">
        <f t="shared" si="4"/>
        <v>0</v>
      </c>
      <c r="F31" s="1">
        <f t="shared" si="0"/>
        <v>33288</v>
      </c>
      <c r="G31">
        <f t="shared" si="18"/>
        <v>0</v>
      </c>
      <c r="H31" t="str">
        <f t="shared" si="5"/>
        <v>2-2</v>
      </c>
      <c r="I31">
        <f t="shared" si="12"/>
        <v>0</v>
      </c>
      <c r="J31">
        <f aca="true" t="shared" si="20" ref="J31:J50">IF(OR(K4="0-1-1",K4="1-1-1"),1,"")</f>
      </c>
      <c r="K31" t="str">
        <f t="shared" si="6"/>
        <v>7-0-2</v>
      </c>
      <c r="L31" t="str">
        <f t="shared" si="13"/>
        <v>N</v>
      </c>
      <c r="M31" t="str">
        <f t="shared" si="14"/>
        <v>N</v>
      </c>
      <c r="N31" t="str">
        <f t="shared" si="15"/>
        <v>N2N</v>
      </c>
    </row>
    <row r="32" spans="1:14" ht="12.75">
      <c r="A32">
        <f t="shared" si="19"/>
        <v>3</v>
      </c>
      <c r="B32">
        <f t="shared" si="16"/>
        <v>8</v>
      </c>
      <c r="C32">
        <f t="shared" si="17"/>
        <v>2</v>
      </c>
      <c r="D32">
        <f t="shared" si="4"/>
        <v>0</v>
      </c>
      <c r="F32" s="1">
        <f t="shared" si="0"/>
        <v>33289</v>
      </c>
      <c r="G32">
        <f t="shared" si="18"/>
        <v>0</v>
      </c>
      <c r="H32" t="str">
        <f t="shared" si="5"/>
        <v>2-3</v>
      </c>
      <c r="I32">
        <f t="shared" si="12"/>
        <v>0</v>
      </c>
      <c r="J32">
        <f t="shared" si="20"/>
      </c>
      <c r="K32" t="str">
        <f t="shared" si="6"/>
        <v>8-0-3</v>
      </c>
      <c r="L32" t="str">
        <f t="shared" si="13"/>
        <v>I</v>
      </c>
      <c r="M32" t="str">
        <f t="shared" si="14"/>
        <v>N</v>
      </c>
      <c r="N32" t="str">
        <f t="shared" si="15"/>
        <v>N3I</v>
      </c>
    </row>
    <row r="33" spans="1:14" ht="12.75">
      <c r="A33">
        <f t="shared" si="19"/>
        <v>4</v>
      </c>
      <c r="B33">
        <f t="shared" si="16"/>
        <v>9</v>
      </c>
      <c r="C33">
        <f t="shared" si="17"/>
        <v>2</v>
      </c>
      <c r="D33">
        <f t="shared" si="4"/>
        <v>0</v>
      </c>
      <c r="F33" s="1">
        <f t="shared" si="0"/>
        <v>33290</v>
      </c>
      <c r="G33">
        <f t="shared" si="18"/>
        <v>0</v>
      </c>
      <c r="H33" t="str">
        <f t="shared" si="5"/>
        <v>2-4</v>
      </c>
      <c r="I33">
        <f t="shared" si="12"/>
        <v>0</v>
      </c>
      <c r="J33">
        <f t="shared" si="20"/>
      </c>
      <c r="K33" t="str">
        <f t="shared" si="6"/>
        <v>9-0-4</v>
      </c>
      <c r="L33" t="str">
        <f t="shared" si="13"/>
        <v>G</v>
      </c>
      <c r="M33" t="str">
        <f t="shared" si="14"/>
        <v>N</v>
      </c>
      <c r="N33" t="str">
        <f t="shared" si="15"/>
        <v>N4G</v>
      </c>
    </row>
    <row r="34" spans="1:14" ht="12.75">
      <c r="A34">
        <f t="shared" si="19"/>
        <v>5</v>
      </c>
      <c r="B34">
        <f t="shared" si="16"/>
        <v>10</v>
      </c>
      <c r="C34">
        <f t="shared" si="17"/>
        <v>2</v>
      </c>
      <c r="D34">
        <f t="shared" si="4"/>
        <v>0</v>
      </c>
      <c r="F34" s="1">
        <f aca="true" t="shared" si="21" ref="F34:F50">E$2+ROW()</f>
        <v>33291</v>
      </c>
      <c r="G34">
        <f t="shared" si="18"/>
        <v>0</v>
      </c>
      <c r="H34" t="str">
        <f t="shared" si="5"/>
        <v>2-5</v>
      </c>
      <c r="I34">
        <f t="shared" si="12"/>
        <v>0</v>
      </c>
      <c r="J34">
        <f t="shared" si="20"/>
      </c>
      <c r="K34" t="str">
        <f t="shared" si="6"/>
        <v>10-0-5</v>
      </c>
      <c r="L34" t="str">
        <f t="shared" si="13"/>
        <v>S</v>
      </c>
      <c r="M34" t="str">
        <f t="shared" si="14"/>
        <v>N</v>
      </c>
      <c r="N34" t="str">
        <f t="shared" si="15"/>
        <v>N5S</v>
      </c>
    </row>
    <row r="35" spans="1:14" ht="12.75">
      <c r="A35">
        <f t="shared" si="19"/>
        <v>6</v>
      </c>
      <c r="B35">
        <f t="shared" si="16"/>
        <v>11</v>
      </c>
      <c r="C35">
        <f t="shared" si="17"/>
        <v>2</v>
      </c>
      <c r="D35">
        <f t="shared" si="4"/>
        <v>0</v>
      </c>
      <c r="F35" s="1">
        <f t="shared" si="21"/>
        <v>33292</v>
      </c>
      <c r="G35">
        <f t="shared" si="18"/>
        <v>0</v>
      </c>
      <c r="H35" t="str">
        <f t="shared" si="5"/>
        <v>2-6</v>
      </c>
      <c r="I35">
        <f t="shared" si="12"/>
        <v>0</v>
      </c>
      <c r="J35">
        <f t="shared" si="20"/>
      </c>
      <c r="K35" t="str">
        <f t="shared" si="6"/>
        <v>11-0-6</v>
      </c>
      <c r="L35" t="str">
        <f t="shared" si="13"/>
        <v>T</v>
      </c>
      <c r="M35" t="str">
        <f t="shared" si="14"/>
        <v>N</v>
      </c>
      <c r="N35" t="str">
        <f t="shared" si="15"/>
        <v>N6T</v>
      </c>
    </row>
    <row r="36" spans="1:14" ht="12.75">
      <c r="A36">
        <f t="shared" si="19"/>
        <v>7</v>
      </c>
      <c r="B36">
        <f t="shared" si="16"/>
        <v>12</v>
      </c>
      <c r="C36">
        <f t="shared" si="17"/>
        <v>2</v>
      </c>
      <c r="D36">
        <f t="shared" si="4"/>
        <v>0</v>
      </c>
      <c r="F36" s="1">
        <f t="shared" si="21"/>
        <v>33293</v>
      </c>
      <c r="G36">
        <f t="shared" si="18"/>
        <v>0</v>
      </c>
      <c r="H36" t="str">
        <f t="shared" si="5"/>
        <v>2-7</v>
      </c>
      <c r="I36">
        <f t="shared" si="12"/>
        <v>0</v>
      </c>
      <c r="J36">
        <f t="shared" si="20"/>
      </c>
      <c r="K36" t="str">
        <f t="shared" si="6"/>
        <v>12-0-7</v>
      </c>
      <c r="L36" t="str">
        <f t="shared" si="13"/>
        <v>R</v>
      </c>
      <c r="M36" t="str">
        <f t="shared" si="14"/>
        <v>N</v>
      </c>
      <c r="N36" t="str">
        <f t="shared" si="15"/>
        <v>N7R</v>
      </c>
    </row>
    <row r="37" spans="1:14" ht="12.75">
      <c r="A37">
        <f t="shared" si="19"/>
        <v>8</v>
      </c>
      <c r="B37">
        <f t="shared" si="16"/>
        <v>13</v>
      </c>
      <c r="C37">
        <f t="shared" si="17"/>
        <v>2</v>
      </c>
      <c r="D37">
        <f t="shared" si="4"/>
        <v>0</v>
      </c>
      <c r="F37" s="1">
        <f t="shared" si="21"/>
        <v>33294</v>
      </c>
      <c r="G37">
        <f t="shared" si="18"/>
        <v>0</v>
      </c>
      <c r="H37" t="str">
        <f t="shared" si="5"/>
        <v>2-8</v>
      </c>
      <c r="I37">
        <f t="shared" si="12"/>
        <v>0</v>
      </c>
      <c r="J37">
        <f t="shared" si="20"/>
      </c>
      <c r="K37" t="str">
        <f t="shared" si="6"/>
        <v>13-0-8</v>
      </c>
      <c r="L37" t="str">
        <f t="shared" si="13"/>
        <v>B</v>
      </c>
      <c r="M37" t="str">
        <f t="shared" si="14"/>
        <v>N</v>
      </c>
      <c r="N37" t="str">
        <f t="shared" si="15"/>
        <v>N8B</v>
      </c>
    </row>
    <row r="38" spans="1:14" ht="12.75">
      <c r="A38">
        <f t="shared" si="19"/>
        <v>9</v>
      </c>
      <c r="B38">
        <f t="shared" si="16"/>
        <v>14</v>
      </c>
      <c r="C38">
        <f t="shared" si="17"/>
        <v>2</v>
      </c>
      <c r="D38">
        <f t="shared" si="4"/>
        <v>0</v>
      </c>
      <c r="F38" s="1">
        <f t="shared" si="21"/>
        <v>33295</v>
      </c>
      <c r="G38">
        <f t="shared" si="18"/>
        <v>0</v>
      </c>
      <c r="H38" t="str">
        <f t="shared" si="5"/>
        <v>2-9</v>
      </c>
      <c r="I38">
        <f t="shared" si="12"/>
        <v>0</v>
      </c>
      <c r="J38">
        <f t="shared" si="20"/>
      </c>
      <c r="K38" t="str">
        <f t="shared" si="6"/>
        <v>14-0-9</v>
      </c>
      <c r="L38" t="str">
        <f t="shared" si="13"/>
        <v>M</v>
      </c>
      <c r="M38" t="str">
        <f t="shared" si="14"/>
        <v>N</v>
      </c>
      <c r="N38" t="str">
        <f t="shared" si="15"/>
        <v>N9M</v>
      </c>
    </row>
    <row r="39" spans="1:14" ht="12.75">
      <c r="A39">
        <f t="shared" si="19"/>
        <v>10</v>
      </c>
      <c r="B39">
        <f t="shared" si="16"/>
        <v>15</v>
      </c>
      <c r="C39">
        <f t="shared" si="17"/>
        <v>2</v>
      </c>
      <c r="D39">
        <f t="shared" si="4"/>
        <v>0</v>
      </c>
      <c r="F39" s="1">
        <f t="shared" si="21"/>
        <v>33296</v>
      </c>
      <c r="G39">
        <f t="shared" si="18"/>
        <v>0</v>
      </c>
      <c r="H39" t="str">
        <f t="shared" si="5"/>
        <v>2-10</v>
      </c>
      <c r="I39">
        <f t="shared" si="12"/>
        <v>0</v>
      </c>
      <c r="J39">
        <f t="shared" si="20"/>
      </c>
      <c r="K39" t="str">
        <f t="shared" si="6"/>
        <v>15-0-10</v>
      </c>
      <c r="L39" t="str">
        <f t="shared" si="13"/>
        <v>L</v>
      </c>
      <c r="M39" t="str">
        <f t="shared" si="14"/>
        <v>N</v>
      </c>
      <c r="N39" t="str">
        <f t="shared" si="15"/>
        <v>N10L</v>
      </c>
    </row>
    <row r="40" spans="1:14" ht="12.75">
      <c r="A40">
        <f t="shared" si="19"/>
        <v>11</v>
      </c>
      <c r="B40">
        <f t="shared" si="16"/>
        <v>16</v>
      </c>
      <c r="C40">
        <f t="shared" si="17"/>
        <v>2</v>
      </c>
      <c r="D40">
        <f t="shared" si="4"/>
        <v>0</v>
      </c>
      <c r="F40" s="1">
        <f t="shared" si="21"/>
        <v>33297</v>
      </c>
      <c r="G40">
        <f t="shared" si="18"/>
        <v>0</v>
      </c>
      <c r="H40" t="str">
        <f t="shared" si="5"/>
        <v>2-11</v>
      </c>
      <c r="I40">
        <f t="shared" si="12"/>
        <v>0</v>
      </c>
      <c r="J40">
        <f t="shared" si="20"/>
      </c>
      <c r="K40" t="str">
        <f t="shared" si="6"/>
        <v>16-0-11</v>
      </c>
      <c r="L40" t="str">
        <f t="shared" si="13"/>
        <v>O</v>
      </c>
      <c r="M40" t="str">
        <f t="shared" si="14"/>
        <v>N</v>
      </c>
      <c r="N40" t="str">
        <f t="shared" si="15"/>
        <v>N11O</v>
      </c>
    </row>
    <row r="41" spans="1:14" ht="12.75">
      <c r="A41">
        <f t="shared" si="19"/>
        <v>12</v>
      </c>
      <c r="B41">
        <f t="shared" si="16"/>
        <v>17</v>
      </c>
      <c r="C41">
        <f t="shared" si="17"/>
        <v>2</v>
      </c>
      <c r="D41">
        <f t="shared" si="4"/>
        <v>0</v>
      </c>
      <c r="F41" s="1">
        <f t="shared" si="21"/>
        <v>33298</v>
      </c>
      <c r="G41">
        <f t="shared" si="18"/>
        <v>0</v>
      </c>
      <c r="H41" t="str">
        <f t="shared" si="5"/>
        <v>2-12</v>
      </c>
      <c r="I41">
        <f t="shared" si="12"/>
        <v>0</v>
      </c>
      <c r="J41">
        <f t="shared" si="20"/>
      </c>
      <c r="K41" t="str">
        <f t="shared" si="6"/>
        <v>17-0-12</v>
      </c>
      <c r="L41" t="str">
        <f t="shared" si="13"/>
        <v>l</v>
      </c>
      <c r="M41" t="str">
        <f t="shared" si="14"/>
        <v>N</v>
      </c>
      <c r="N41" t="str">
        <f t="shared" si="15"/>
        <v>N12l</v>
      </c>
    </row>
    <row r="42" spans="1:14" ht="12.75">
      <c r="A42">
        <f t="shared" si="19"/>
        <v>13</v>
      </c>
      <c r="B42">
        <f t="shared" si="16"/>
        <v>18</v>
      </c>
      <c r="C42">
        <f t="shared" si="17"/>
        <v>2</v>
      </c>
      <c r="D42">
        <f t="shared" si="4"/>
        <v>0</v>
      </c>
      <c r="F42" s="1">
        <f t="shared" si="21"/>
        <v>33299</v>
      </c>
      <c r="G42">
        <f t="shared" si="18"/>
        <v>0</v>
      </c>
      <c r="H42" t="str">
        <f t="shared" si="5"/>
        <v>2-13</v>
      </c>
      <c r="I42">
        <f t="shared" si="12"/>
        <v>0</v>
      </c>
      <c r="J42">
        <f t="shared" si="20"/>
      </c>
      <c r="K42" t="str">
        <f t="shared" si="6"/>
        <v>18-0-13</v>
      </c>
      <c r="L42" t="str">
        <f t="shared" si="13"/>
        <v>m</v>
      </c>
      <c r="M42" t="str">
        <f t="shared" si="14"/>
        <v>N</v>
      </c>
      <c r="N42" t="str">
        <f t="shared" si="15"/>
        <v>N13m</v>
      </c>
    </row>
    <row r="43" spans="1:14" ht="12.75">
      <c r="A43">
        <f t="shared" si="19"/>
        <v>14</v>
      </c>
      <c r="B43">
        <f t="shared" si="16"/>
        <v>19</v>
      </c>
      <c r="C43">
        <f t="shared" si="17"/>
        <v>2</v>
      </c>
      <c r="D43">
        <f t="shared" si="4"/>
        <v>0</v>
      </c>
      <c r="F43" s="1">
        <f t="shared" si="21"/>
        <v>33300</v>
      </c>
      <c r="G43">
        <f t="shared" si="18"/>
        <v>0</v>
      </c>
      <c r="H43" t="str">
        <f t="shared" si="5"/>
        <v>2-14</v>
      </c>
      <c r="I43">
        <f t="shared" si="12"/>
        <v>0</v>
      </c>
      <c r="J43">
        <f t="shared" si="20"/>
      </c>
      <c r="K43" t="str">
        <f t="shared" si="6"/>
        <v>19-0-14</v>
      </c>
      <c r="L43" t="str">
        <f t="shared" si="13"/>
        <v>b</v>
      </c>
      <c r="M43" t="str">
        <f t="shared" si="14"/>
        <v>N</v>
      </c>
      <c r="N43" t="str">
        <f t="shared" si="15"/>
        <v>N14b</v>
      </c>
    </row>
    <row r="44" spans="1:14" ht="12.75">
      <c r="A44">
        <f t="shared" si="19"/>
        <v>15</v>
      </c>
      <c r="B44">
        <f t="shared" si="16"/>
        <v>20</v>
      </c>
      <c r="C44">
        <f t="shared" si="17"/>
        <v>2</v>
      </c>
      <c r="D44">
        <f t="shared" si="4"/>
        <v>0</v>
      </c>
      <c r="F44" s="1">
        <f t="shared" si="21"/>
        <v>33301</v>
      </c>
      <c r="G44">
        <f t="shared" si="18"/>
        <v>0</v>
      </c>
      <c r="H44" t="str">
        <f t="shared" si="5"/>
        <v>2-15</v>
      </c>
      <c r="I44">
        <f t="shared" si="12"/>
        <v>0</v>
      </c>
      <c r="J44">
        <f t="shared" si="20"/>
      </c>
      <c r="K44" t="str">
        <f t="shared" si="6"/>
        <v>20-0-15</v>
      </c>
      <c r="L44" t="str">
        <f t="shared" si="13"/>
        <v>t</v>
      </c>
      <c r="M44" t="str">
        <f t="shared" si="14"/>
        <v>N</v>
      </c>
      <c r="N44" t="str">
        <f t="shared" si="15"/>
        <v>N15t</v>
      </c>
    </row>
    <row r="45" spans="1:14" ht="12.75">
      <c r="A45">
        <f t="shared" si="19"/>
        <v>16</v>
      </c>
      <c r="B45">
        <f t="shared" si="16"/>
        <v>21</v>
      </c>
      <c r="C45">
        <f t="shared" si="17"/>
        <v>2</v>
      </c>
      <c r="D45">
        <f t="shared" si="4"/>
        <v>0</v>
      </c>
      <c r="F45" s="1">
        <f t="shared" si="21"/>
        <v>33302</v>
      </c>
      <c r="G45">
        <f t="shared" si="18"/>
        <v>0</v>
      </c>
      <c r="H45" t="str">
        <f t="shared" si="5"/>
        <v>2-16</v>
      </c>
      <c r="I45">
        <f t="shared" si="12"/>
        <v>0</v>
      </c>
      <c r="J45">
        <f t="shared" si="20"/>
      </c>
      <c r="K45" t="str">
        <f t="shared" si="6"/>
        <v>21-0-16</v>
      </c>
      <c r="L45" t="str">
        <f t="shared" si="13"/>
        <v>s</v>
      </c>
      <c r="M45" t="str">
        <f t="shared" si="14"/>
        <v>N</v>
      </c>
      <c r="N45" t="str">
        <f t="shared" si="15"/>
        <v>N16s</v>
      </c>
    </row>
    <row r="46" spans="1:14" ht="12.75">
      <c r="A46">
        <f t="shared" si="19"/>
        <v>17</v>
      </c>
      <c r="B46">
        <f t="shared" si="16"/>
        <v>22</v>
      </c>
      <c r="C46">
        <f t="shared" si="17"/>
        <v>2</v>
      </c>
      <c r="D46">
        <f t="shared" si="4"/>
        <v>0</v>
      </c>
      <c r="F46" s="1">
        <f t="shared" si="21"/>
        <v>33303</v>
      </c>
      <c r="G46">
        <f t="shared" si="18"/>
        <v>0</v>
      </c>
      <c r="H46" t="str">
        <f t="shared" si="5"/>
        <v>2-17</v>
      </c>
      <c r="I46">
        <f t="shared" si="12"/>
        <v>0</v>
      </c>
      <c r="J46">
        <f t="shared" si="20"/>
      </c>
      <c r="K46" t="str">
        <f t="shared" si="6"/>
        <v>22-0-17</v>
      </c>
      <c r="L46" t="str">
        <f t="shared" si="13"/>
        <v>g</v>
      </c>
      <c r="M46" t="str">
        <f t="shared" si="14"/>
        <v>N</v>
      </c>
      <c r="N46" t="str">
        <f t="shared" si="15"/>
        <v>N17g</v>
      </c>
    </row>
    <row r="47" spans="1:14" ht="12.75">
      <c r="A47">
        <f t="shared" si="19"/>
        <v>18</v>
      </c>
      <c r="B47">
        <f t="shared" si="16"/>
        <v>23</v>
      </c>
      <c r="C47">
        <f t="shared" si="17"/>
        <v>2</v>
      </c>
      <c r="D47">
        <f t="shared" si="4"/>
        <v>0</v>
      </c>
      <c r="F47" s="1">
        <f t="shared" si="21"/>
        <v>33304</v>
      </c>
      <c r="G47">
        <f t="shared" si="18"/>
        <v>0</v>
      </c>
      <c r="H47" t="str">
        <f t="shared" si="5"/>
        <v>2-18</v>
      </c>
      <c r="I47">
        <f t="shared" si="12"/>
        <v>0</v>
      </c>
      <c r="J47">
        <f t="shared" si="20"/>
      </c>
      <c r="K47" t="str">
        <f t="shared" si="6"/>
        <v>23-0-18</v>
      </c>
      <c r="L47" t="str">
        <f t="shared" si="13"/>
        <v>i</v>
      </c>
      <c r="M47" t="str">
        <f t="shared" si="14"/>
        <v>N</v>
      </c>
      <c r="N47" t="str">
        <f t="shared" si="15"/>
        <v>N18i</v>
      </c>
    </row>
    <row r="48" spans="1:14" ht="12.75">
      <c r="A48">
        <f t="shared" si="19"/>
        <v>19</v>
      </c>
      <c r="B48">
        <f t="shared" si="16"/>
        <v>24</v>
      </c>
      <c r="C48">
        <f t="shared" si="17"/>
        <v>2</v>
      </c>
      <c r="D48">
        <f t="shared" si="4"/>
        <v>0</v>
      </c>
      <c r="F48" s="1">
        <f t="shared" si="21"/>
        <v>33305</v>
      </c>
      <c r="G48">
        <f t="shared" si="18"/>
        <v>0</v>
      </c>
      <c r="H48" t="str">
        <f t="shared" si="5"/>
        <v>2-19</v>
      </c>
      <c r="I48">
        <f t="shared" si="12"/>
        <v>0</v>
      </c>
      <c r="J48">
        <f t="shared" si="20"/>
      </c>
      <c r="K48" t="str">
        <f t="shared" si="6"/>
        <v>24-0-19</v>
      </c>
      <c r="L48" t="str">
        <f t="shared" si="13"/>
        <v>n</v>
      </c>
      <c r="M48" t="str">
        <f t="shared" si="14"/>
        <v>N</v>
      </c>
      <c r="N48" t="str">
        <f t="shared" si="15"/>
        <v>N19n</v>
      </c>
    </row>
    <row r="49" spans="1:14" ht="12.75">
      <c r="A49">
        <f t="shared" si="19"/>
        <v>20</v>
      </c>
      <c r="B49">
        <f t="shared" si="16"/>
        <v>25</v>
      </c>
      <c r="C49">
        <f t="shared" si="17"/>
        <v>2</v>
      </c>
      <c r="D49">
        <f t="shared" si="4"/>
        <v>0</v>
      </c>
      <c r="F49" s="1">
        <f t="shared" si="21"/>
        <v>33306</v>
      </c>
      <c r="G49">
        <f t="shared" si="18"/>
        <v>0</v>
      </c>
      <c r="H49" t="str">
        <f t="shared" si="5"/>
        <v>2-20</v>
      </c>
      <c r="I49">
        <f t="shared" si="12"/>
        <v>0</v>
      </c>
      <c r="J49">
        <f t="shared" si="20"/>
      </c>
      <c r="K49" t="str">
        <f t="shared" si="6"/>
        <v>25-0-20</v>
      </c>
      <c r="L49" t="str">
        <f t="shared" si="13"/>
        <v>h</v>
      </c>
      <c r="M49" t="str">
        <f t="shared" si="14"/>
        <v>N</v>
      </c>
      <c r="N49" t="str">
        <f t="shared" si="15"/>
        <v>N20h</v>
      </c>
    </row>
    <row r="50" spans="1:14" ht="12.75">
      <c r="A50">
        <f t="shared" si="19"/>
        <v>21</v>
      </c>
      <c r="B50">
        <f t="shared" si="16"/>
        <v>26</v>
      </c>
      <c r="C50">
        <f t="shared" si="17"/>
        <v>2</v>
      </c>
      <c r="D50">
        <f t="shared" si="4"/>
        <v>0</v>
      </c>
      <c r="F50" s="1">
        <f t="shared" si="21"/>
        <v>33307</v>
      </c>
      <c r="G50">
        <f t="shared" si="18"/>
        <v>0</v>
      </c>
      <c r="H50" t="str">
        <f t="shared" si="5"/>
        <v>2-21</v>
      </c>
      <c r="I50">
        <f t="shared" si="12"/>
        <v>0</v>
      </c>
      <c r="J50">
        <f t="shared" si="20"/>
      </c>
      <c r="K50" t="str">
        <f t="shared" si="6"/>
        <v>26-0-21</v>
      </c>
      <c r="L50" t="str">
        <f t="shared" si="13"/>
        <v>c</v>
      </c>
      <c r="M50" t="str">
        <f t="shared" si="14"/>
        <v>N</v>
      </c>
      <c r="N50" t="str">
        <f t="shared" si="15"/>
        <v>N21c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Engel</dc:creator>
  <cp:keywords/>
  <dc:description/>
  <cp:lastModifiedBy>Victor Engel</cp:lastModifiedBy>
  <dcterms:created xsi:type="dcterms:W3CDTF">2002-07-02T19:25:29Z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