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1"/>
  </bookViews>
  <sheets>
    <sheet name="Sheet5" sheetId="1" r:id="rId1"/>
    <sheet name="Calendar" sheetId="2" r:id="rId2"/>
  </sheets>
  <definedNames/>
  <calcPr fullCalcOnLoad="1"/>
</workbook>
</file>

<file path=xl/sharedStrings.xml><?xml version="1.0" encoding="utf-8"?>
<sst xmlns="http://schemas.openxmlformats.org/spreadsheetml/2006/main" count="30" uniqueCount="21">
  <si>
    <t>Day#</t>
  </si>
  <si>
    <t>Month#</t>
  </si>
  <si>
    <t>Deca#</t>
  </si>
  <si>
    <t>Day(sol)</t>
  </si>
  <si>
    <t>Year#</t>
  </si>
  <si>
    <t>LunAdj.</t>
  </si>
  <si>
    <t>35MoAdj.</t>
  </si>
  <si>
    <t>LunSum.</t>
  </si>
  <si>
    <t>Lun#</t>
  </si>
  <si>
    <t>MeanLun.</t>
  </si>
  <si>
    <t>MeanLun</t>
  </si>
  <si>
    <t>Day number. This progresses exactly once per day no matter what values may be in other fields. This field will accurately show the length of any period you may be interested in, in days.</t>
  </si>
  <si>
    <t>Number of 28 day month. No leap rules are used for this calculation.</t>
  </si>
  <si>
    <t>Number of 294 day periods. No leap rules are used for this calculation.</t>
  </si>
  <si>
    <t>Day# - Deca# (used to calculate solar years)</t>
  </si>
  <si>
    <t>Solar year number (leap days calculated by Deca# field only)</t>
  </si>
  <si>
    <t>Number of 980 day periods. Used in lunar calculations.</t>
  </si>
  <si>
    <t>Reckoned adjustment to Deca# to produce 10 lunations</t>
  </si>
  <si>
    <t>Day# - LunAdj (used to calculate lunations)</t>
  </si>
  <si>
    <t>Calculated lunation number</t>
  </si>
  <si>
    <t>Mean length of a lunation (included only to check 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</si>
</sst>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0"/>
  <sheetViews>
    <sheetView workbookViewId="0" topLeftCell="A1">
      <selection activeCell="B11" sqref="B11"/>
    </sheetView>
  </sheetViews>
  <sheetFormatPr defaultColWidth="9.140625" defaultRowHeight="12.75"/>
  <cols>
    <col min="2" max="2" width="119.7109375" style="0" customWidth="1"/>
  </cols>
  <sheetData>
    <row r="1" spans="1:2" ht="25.5">
      <c r="A1" t="s">
        <v>0</v>
      </c>
      <c r="B1" s="2" t="s">
        <v>11</v>
      </c>
    </row>
    <row r="2" spans="1:2" ht="12.75">
      <c r="A2" t="s">
        <v>1</v>
      </c>
      <c r="B2" t="s">
        <v>12</v>
      </c>
    </row>
    <row r="3" spans="1:2" ht="12.75">
      <c r="A3" t="s">
        <v>2</v>
      </c>
      <c r="B3" t="s">
        <v>13</v>
      </c>
    </row>
    <row r="4" spans="1:2" ht="12.75">
      <c r="A4" t="s">
        <v>3</v>
      </c>
      <c r="B4" t="s">
        <v>14</v>
      </c>
    </row>
    <row r="5" spans="1:2" ht="12.75">
      <c r="A5" t="s">
        <v>4</v>
      </c>
      <c r="B5" t="s">
        <v>15</v>
      </c>
    </row>
    <row r="6" spans="1:2" ht="12.75">
      <c r="A6" t="s">
        <v>6</v>
      </c>
      <c r="B6" t="s">
        <v>16</v>
      </c>
    </row>
    <row r="7" spans="1:2" ht="12.75">
      <c r="A7" t="s">
        <v>5</v>
      </c>
      <c r="B7" t="s">
        <v>17</v>
      </c>
    </row>
    <row r="8" spans="1:2" ht="12.75">
      <c r="A8" t="s">
        <v>7</v>
      </c>
      <c r="B8" t="s">
        <v>18</v>
      </c>
    </row>
    <row r="9" spans="1:2" ht="12.75">
      <c r="A9" t="s">
        <v>8</v>
      </c>
      <c r="B9" t="s">
        <v>19</v>
      </c>
    </row>
    <row r="10" spans="1:2" ht="12.75">
      <c r="A10" t="s">
        <v>10</v>
      </c>
      <c r="B10" t="s">
        <v>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tabSelected="1" workbookViewId="0" topLeftCell="A1">
      <selection activeCell="A4" sqref="A4"/>
    </sheetView>
  </sheetViews>
  <sheetFormatPr defaultColWidth="9.140625" defaultRowHeight="12.75"/>
  <cols>
    <col min="1" max="1" width="6.00390625" style="0" customWidth="1"/>
    <col min="2" max="2" width="7.140625" style="0" bestFit="1" customWidth="1"/>
    <col min="3" max="3" width="6.28125" style="0" bestFit="1" customWidth="1"/>
    <col min="4" max="4" width="7.8515625" style="0" bestFit="1" customWidth="1"/>
    <col min="5" max="5" width="5.8515625" style="0" bestFit="1" customWidth="1"/>
    <col min="6" max="6" width="8.8515625" style="0" bestFit="1" customWidth="1"/>
    <col min="7" max="7" width="7.28125" style="0" bestFit="1" customWidth="1"/>
    <col min="8" max="8" width="8.421875" style="0" bestFit="1" customWidth="1"/>
    <col min="9" max="10" width="12.00390625" style="0" bestFit="1" customWidth="1"/>
  </cols>
  <sheetData>
    <row r="1" spans="1:10" ht="12.75">
      <c r="A1" t="s">
        <v>0</v>
      </c>
      <c r="B1" t="s">
        <v>1</v>
      </c>
      <c r="C1" t="s">
        <v>2</v>
      </c>
      <c r="D1" t="s">
        <v>3</v>
      </c>
      <c r="E1" t="s">
        <v>4</v>
      </c>
      <c r="F1" t="s">
        <v>6</v>
      </c>
      <c r="G1" t="s">
        <v>5</v>
      </c>
      <c r="H1" t="s">
        <v>7</v>
      </c>
      <c r="I1" t="s">
        <v>8</v>
      </c>
      <c r="J1" t="s">
        <v>9</v>
      </c>
    </row>
    <row r="2" spans="1:9" ht="12.75">
      <c r="A2">
        <v>0</v>
      </c>
      <c r="B2">
        <f>INT(A2/28)</f>
        <v>0</v>
      </c>
      <c r="C2">
        <f>INT(A2/294)</f>
        <v>0</v>
      </c>
      <c r="D2">
        <f>A2-C2</f>
        <v>0</v>
      </c>
      <c r="E2">
        <f>INT(D2/364)</f>
        <v>0</v>
      </c>
      <c r="F2">
        <f>A2/980</f>
        <v>0</v>
      </c>
      <c r="G2">
        <f>C2+F2</f>
        <v>0</v>
      </c>
      <c r="H2">
        <f>A2-G2</f>
        <v>0</v>
      </c>
      <c r="I2">
        <f>10*H2/294</f>
        <v>0</v>
      </c>
    </row>
    <row r="3" spans="1:10" ht="12.75">
      <c r="A3" s="1">
        <v>100</v>
      </c>
      <c r="B3">
        <f aca="true" t="shared" si="0" ref="B3:B20">INT(A3/28)</f>
        <v>3</v>
      </c>
      <c r="C3">
        <f aca="true" t="shared" si="1" ref="C3:C20">INT(A3/294)</f>
        <v>0</v>
      </c>
      <c r="D3">
        <f aca="true" t="shared" si="2" ref="D3:D20">A3-C3</f>
        <v>100</v>
      </c>
      <c r="E3">
        <f aca="true" t="shared" si="3" ref="E3:E20">INT(D3/364)</f>
        <v>0</v>
      </c>
      <c r="F3">
        <f aca="true" t="shared" si="4" ref="F3:F20">A3/980</f>
        <v>0.10204081632653061</v>
      </c>
      <c r="G3">
        <f aca="true" t="shared" si="5" ref="G3:G20">C3+F3</f>
        <v>0.10204081632653061</v>
      </c>
      <c r="H3">
        <f aca="true" t="shared" si="6" ref="H3:H20">A3-G3</f>
        <v>99.89795918367346</v>
      </c>
      <c r="I3">
        <f aca="true" t="shared" si="7" ref="I3:I20">10*H3/294</f>
        <v>3.397889768152159</v>
      </c>
      <c r="J3">
        <f>A3/I3</f>
        <v>29.43003064351379</v>
      </c>
    </row>
    <row r="4" spans="1:10" ht="12.75">
      <c r="A4">
        <f>A3+A$3</f>
        <v>200</v>
      </c>
      <c r="B4">
        <f t="shared" si="0"/>
        <v>7</v>
      </c>
      <c r="C4">
        <f t="shared" si="1"/>
        <v>0</v>
      </c>
      <c r="D4">
        <f t="shared" si="2"/>
        <v>200</v>
      </c>
      <c r="E4">
        <f t="shared" si="3"/>
        <v>0</v>
      </c>
      <c r="F4">
        <f t="shared" si="4"/>
        <v>0.20408163265306123</v>
      </c>
      <c r="G4">
        <f t="shared" si="5"/>
        <v>0.20408163265306123</v>
      </c>
      <c r="H4">
        <f t="shared" si="6"/>
        <v>199.79591836734693</v>
      </c>
      <c r="I4">
        <f t="shared" si="7"/>
        <v>6.795779536304318</v>
      </c>
      <c r="J4">
        <f aca="true" t="shared" si="8" ref="J4:J20">A4/I4</f>
        <v>29.43003064351379</v>
      </c>
    </row>
    <row r="5" spans="1:10" ht="12.75">
      <c r="A5">
        <f aca="true" t="shared" si="9" ref="A5:A20">A4+A$3</f>
        <v>300</v>
      </c>
      <c r="B5">
        <f t="shared" si="0"/>
        <v>10</v>
      </c>
      <c r="C5">
        <f t="shared" si="1"/>
        <v>1</v>
      </c>
      <c r="D5">
        <f t="shared" si="2"/>
        <v>299</v>
      </c>
      <c r="E5">
        <f t="shared" si="3"/>
        <v>0</v>
      </c>
      <c r="F5">
        <f t="shared" si="4"/>
        <v>0.30612244897959184</v>
      </c>
      <c r="G5">
        <f t="shared" si="5"/>
        <v>1.306122448979592</v>
      </c>
      <c r="H5">
        <f t="shared" si="6"/>
        <v>298.6938775510204</v>
      </c>
      <c r="I5">
        <f t="shared" si="7"/>
        <v>10.1596556990143</v>
      </c>
      <c r="J5">
        <f t="shared" si="8"/>
        <v>29.528559715769337</v>
      </c>
    </row>
    <row r="6" spans="1:10" ht="12.75">
      <c r="A6">
        <f t="shared" si="9"/>
        <v>400</v>
      </c>
      <c r="B6">
        <f t="shared" si="0"/>
        <v>14</v>
      </c>
      <c r="C6">
        <f t="shared" si="1"/>
        <v>1</v>
      </c>
      <c r="D6">
        <f t="shared" si="2"/>
        <v>399</v>
      </c>
      <c r="E6">
        <f t="shared" si="3"/>
        <v>1</v>
      </c>
      <c r="F6">
        <f t="shared" si="4"/>
        <v>0.40816326530612246</v>
      </c>
      <c r="G6">
        <f t="shared" si="5"/>
        <v>1.4081632653061225</v>
      </c>
      <c r="H6">
        <f t="shared" si="6"/>
        <v>398.59183673469386</v>
      </c>
      <c r="I6">
        <f t="shared" si="7"/>
        <v>13.557545467166458</v>
      </c>
      <c r="J6">
        <f t="shared" si="8"/>
        <v>29.503865649480314</v>
      </c>
    </row>
    <row r="7" spans="1:10" ht="12.75">
      <c r="A7">
        <f t="shared" si="9"/>
        <v>500</v>
      </c>
      <c r="B7">
        <f t="shared" si="0"/>
        <v>17</v>
      </c>
      <c r="C7">
        <f t="shared" si="1"/>
        <v>1</v>
      </c>
      <c r="D7">
        <f t="shared" si="2"/>
        <v>499</v>
      </c>
      <c r="E7">
        <f t="shared" si="3"/>
        <v>1</v>
      </c>
      <c r="F7">
        <f t="shared" si="4"/>
        <v>0.5102040816326531</v>
      </c>
      <c r="G7">
        <f t="shared" si="5"/>
        <v>1.510204081632653</v>
      </c>
      <c r="H7">
        <f t="shared" si="6"/>
        <v>498.48979591836735</v>
      </c>
      <c r="I7">
        <f t="shared" si="7"/>
        <v>16.955435235318618</v>
      </c>
      <c r="J7">
        <f t="shared" si="8"/>
        <v>29.489069024809627</v>
      </c>
    </row>
    <row r="8" spans="1:10" ht="12.75">
      <c r="A8">
        <f t="shared" si="9"/>
        <v>600</v>
      </c>
      <c r="B8">
        <f t="shared" si="0"/>
        <v>21</v>
      </c>
      <c r="C8">
        <f t="shared" si="1"/>
        <v>2</v>
      </c>
      <c r="D8">
        <f t="shared" si="2"/>
        <v>598</v>
      </c>
      <c r="E8">
        <f t="shared" si="3"/>
        <v>1</v>
      </c>
      <c r="F8">
        <f t="shared" si="4"/>
        <v>0.6122448979591837</v>
      </c>
      <c r="G8">
        <f t="shared" si="5"/>
        <v>2.612244897959184</v>
      </c>
      <c r="H8">
        <f t="shared" si="6"/>
        <v>597.3877551020408</v>
      </c>
      <c r="I8">
        <f t="shared" si="7"/>
        <v>20.3193113980286</v>
      </c>
      <c r="J8">
        <f t="shared" si="8"/>
        <v>29.528559715769337</v>
      </c>
    </row>
    <row r="9" spans="1:10" ht="12.75">
      <c r="A9">
        <f t="shared" si="9"/>
        <v>700</v>
      </c>
      <c r="B9">
        <f t="shared" si="0"/>
        <v>25</v>
      </c>
      <c r="C9">
        <f t="shared" si="1"/>
        <v>2</v>
      </c>
      <c r="D9">
        <f t="shared" si="2"/>
        <v>698</v>
      </c>
      <c r="E9">
        <f t="shared" si="3"/>
        <v>1</v>
      </c>
      <c r="F9">
        <f t="shared" si="4"/>
        <v>0.7142857142857143</v>
      </c>
      <c r="G9">
        <f t="shared" si="5"/>
        <v>2.7142857142857144</v>
      </c>
      <c r="H9">
        <f t="shared" si="6"/>
        <v>697.2857142857143</v>
      </c>
      <c r="I9">
        <f t="shared" si="7"/>
        <v>23.717201166180757</v>
      </c>
      <c r="J9">
        <f t="shared" si="8"/>
        <v>29.51444376152428</v>
      </c>
    </row>
    <row r="10" spans="1:10" ht="12.75">
      <c r="A10">
        <f t="shared" si="9"/>
        <v>800</v>
      </c>
      <c r="B10">
        <f t="shared" si="0"/>
        <v>28</v>
      </c>
      <c r="C10">
        <f t="shared" si="1"/>
        <v>2</v>
      </c>
      <c r="D10">
        <f t="shared" si="2"/>
        <v>798</v>
      </c>
      <c r="E10">
        <f t="shared" si="3"/>
        <v>2</v>
      </c>
      <c r="F10">
        <f t="shared" si="4"/>
        <v>0.8163265306122449</v>
      </c>
      <c r="G10">
        <f t="shared" si="5"/>
        <v>2.816326530612245</v>
      </c>
      <c r="H10">
        <f t="shared" si="6"/>
        <v>797.1836734693877</v>
      </c>
      <c r="I10">
        <f t="shared" si="7"/>
        <v>27.115090934332915</v>
      </c>
      <c r="J10">
        <f t="shared" si="8"/>
        <v>29.503865649480314</v>
      </c>
    </row>
    <row r="11" spans="1:10" ht="12.75">
      <c r="A11">
        <f t="shared" si="9"/>
        <v>900</v>
      </c>
      <c r="B11">
        <f t="shared" si="0"/>
        <v>32</v>
      </c>
      <c r="C11">
        <f t="shared" si="1"/>
        <v>3</v>
      </c>
      <c r="D11">
        <f t="shared" si="2"/>
        <v>897</v>
      </c>
      <c r="E11">
        <f t="shared" si="3"/>
        <v>2</v>
      </c>
      <c r="F11">
        <f t="shared" si="4"/>
        <v>0.9183673469387755</v>
      </c>
      <c r="G11">
        <f t="shared" si="5"/>
        <v>3.9183673469387754</v>
      </c>
      <c r="H11">
        <f t="shared" si="6"/>
        <v>896.0816326530612</v>
      </c>
      <c r="I11">
        <f t="shared" si="7"/>
        <v>30.478967097042897</v>
      </c>
      <c r="J11">
        <f t="shared" si="8"/>
        <v>29.528559715769337</v>
      </c>
    </row>
    <row r="12" spans="1:10" ht="12.75">
      <c r="A12">
        <f t="shared" si="9"/>
        <v>1000</v>
      </c>
      <c r="B12">
        <f t="shared" si="0"/>
        <v>35</v>
      </c>
      <c r="C12">
        <f t="shared" si="1"/>
        <v>3</v>
      </c>
      <c r="D12">
        <f t="shared" si="2"/>
        <v>997</v>
      </c>
      <c r="E12">
        <f t="shared" si="3"/>
        <v>2</v>
      </c>
      <c r="F12">
        <f t="shared" si="4"/>
        <v>1.0204081632653061</v>
      </c>
      <c r="G12">
        <f t="shared" si="5"/>
        <v>4.020408163265306</v>
      </c>
      <c r="H12">
        <f t="shared" si="6"/>
        <v>995.9795918367347</v>
      </c>
      <c r="I12">
        <f t="shared" si="7"/>
        <v>33.87685686519506</v>
      </c>
      <c r="J12">
        <f t="shared" si="8"/>
        <v>29.518677130504273</v>
      </c>
    </row>
    <row r="13" spans="1:10" ht="12.75">
      <c r="A13">
        <f t="shared" si="9"/>
        <v>1100</v>
      </c>
      <c r="B13">
        <f t="shared" si="0"/>
        <v>39</v>
      </c>
      <c r="C13">
        <f t="shared" si="1"/>
        <v>3</v>
      </c>
      <c r="D13">
        <f t="shared" si="2"/>
        <v>1097</v>
      </c>
      <c r="E13">
        <f t="shared" si="3"/>
        <v>3</v>
      </c>
      <c r="F13">
        <f t="shared" si="4"/>
        <v>1.1224489795918366</v>
      </c>
      <c r="G13">
        <f t="shared" si="5"/>
        <v>4.122448979591836</v>
      </c>
      <c r="H13">
        <f t="shared" si="6"/>
        <v>1095.8775510204082</v>
      </c>
      <c r="I13">
        <f t="shared" si="7"/>
        <v>37.27474663334722</v>
      </c>
      <c r="J13">
        <f t="shared" si="8"/>
        <v>29.510596297813695</v>
      </c>
    </row>
    <row r="14" spans="1:10" ht="12.75">
      <c r="A14">
        <f t="shared" si="9"/>
        <v>1200</v>
      </c>
      <c r="B14">
        <f t="shared" si="0"/>
        <v>42</v>
      </c>
      <c r="C14">
        <f t="shared" si="1"/>
        <v>4</v>
      </c>
      <c r="D14">
        <f t="shared" si="2"/>
        <v>1196</v>
      </c>
      <c r="E14">
        <f t="shared" si="3"/>
        <v>3</v>
      </c>
      <c r="F14">
        <f t="shared" si="4"/>
        <v>1.2244897959183674</v>
      </c>
      <c r="G14">
        <f t="shared" si="5"/>
        <v>5.224489795918368</v>
      </c>
      <c r="H14">
        <f t="shared" si="6"/>
        <v>1194.7755102040817</v>
      </c>
      <c r="I14">
        <f t="shared" si="7"/>
        <v>40.6386227960572</v>
      </c>
      <c r="J14">
        <f t="shared" si="8"/>
        <v>29.528559715769337</v>
      </c>
    </row>
    <row r="15" spans="1:10" ht="12.75">
      <c r="A15">
        <f t="shared" si="9"/>
        <v>1300</v>
      </c>
      <c r="B15">
        <f t="shared" si="0"/>
        <v>46</v>
      </c>
      <c r="C15">
        <f t="shared" si="1"/>
        <v>4</v>
      </c>
      <c r="D15">
        <f t="shared" si="2"/>
        <v>1296</v>
      </c>
      <c r="E15">
        <f t="shared" si="3"/>
        <v>3</v>
      </c>
      <c r="F15">
        <f t="shared" si="4"/>
        <v>1.3265306122448979</v>
      </c>
      <c r="G15">
        <f t="shared" si="5"/>
        <v>5.326530612244898</v>
      </c>
      <c r="H15">
        <f t="shared" si="6"/>
        <v>1294.6734693877552</v>
      </c>
      <c r="I15">
        <f t="shared" si="7"/>
        <v>44.03651256420936</v>
      </c>
      <c r="J15">
        <f t="shared" si="8"/>
        <v>29.520957139929696</v>
      </c>
    </row>
    <row r="16" spans="1:10" ht="12.75">
      <c r="A16">
        <f t="shared" si="9"/>
        <v>1400</v>
      </c>
      <c r="B16">
        <f t="shared" si="0"/>
        <v>50</v>
      </c>
      <c r="C16">
        <f t="shared" si="1"/>
        <v>4</v>
      </c>
      <c r="D16">
        <f t="shared" si="2"/>
        <v>1396</v>
      </c>
      <c r="E16">
        <f t="shared" si="3"/>
        <v>3</v>
      </c>
      <c r="F16">
        <f t="shared" si="4"/>
        <v>1.4285714285714286</v>
      </c>
      <c r="G16">
        <f t="shared" si="5"/>
        <v>5.428571428571429</v>
      </c>
      <c r="H16">
        <f t="shared" si="6"/>
        <v>1394.5714285714287</v>
      </c>
      <c r="I16">
        <f t="shared" si="7"/>
        <v>47.434402332361515</v>
      </c>
      <c r="J16">
        <f t="shared" si="8"/>
        <v>29.51444376152428</v>
      </c>
    </row>
    <row r="17" spans="1:10" ht="12.75">
      <c r="A17">
        <f t="shared" si="9"/>
        <v>1500</v>
      </c>
      <c r="B17">
        <f t="shared" si="0"/>
        <v>53</v>
      </c>
      <c r="C17">
        <f t="shared" si="1"/>
        <v>5</v>
      </c>
      <c r="D17">
        <f t="shared" si="2"/>
        <v>1495</v>
      </c>
      <c r="E17">
        <f t="shared" si="3"/>
        <v>4</v>
      </c>
      <c r="F17">
        <f t="shared" si="4"/>
        <v>1.530612244897959</v>
      </c>
      <c r="G17">
        <f t="shared" si="5"/>
        <v>6.530612244897959</v>
      </c>
      <c r="H17">
        <f t="shared" si="6"/>
        <v>1493.469387755102</v>
      </c>
      <c r="I17">
        <f t="shared" si="7"/>
        <v>50.79827849507149</v>
      </c>
      <c r="J17">
        <f t="shared" si="8"/>
        <v>29.52855971576934</v>
      </c>
    </row>
    <row r="18" spans="1:10" ht="12.75">
      <c r="A18">
        <f t="shared" si="9"/>
        <v>1600</v>
      </c>
      <c r="B18">
        <f t="shared" si="0"/>
        <v>57</v>
      </c>
      <c r="C18">
        <f t="shared" si="1"/>
        <v>5</v>
      </c>
      <c r="D18">
        <f t="shared" si="2"/>
        <v>1595</v>
      </c>
      <c r="E18">
        <f t="shared" si="3"/>
        <v>4</v>
      </c>
      <c r="F18">
        <f t="shared" si="4"/>
        <v>1.6326530612244898</v>
      </c>
      <c r="G18">
        <f t="shared" si="5"/>
        <v>6.63265306122449</v>
      </c>
      <c r="H18">
        <f t="shared" si="6"/>
        <v>1593.3673469387754</v>
      </c>
      <c r="I18">
        <f t="shared" si="7"/>
        <v>54.196168263223655</v>
      </c>
      <c r="J18">
        <f t="shared" si="8"/>
        <v>29.5223823246878</v>
      </c>
    </row>
    <row r="19" spans="1:10" ht="12.75">
      <c r="A19">
        <f t="shared" si="9"/>
        <v>1700</v>
      </c>
      <c r="B19">
        <f t="shared" si="0"/>
        <v>60</v>
      </c>
      <c r="C19">
        <f t="shared" si="1"/>
        <v>5</v>
      </c>
      <c r="D19">
        <f t="shared" si="2"/>
        <v>1695</v>
      </c>
      <c r="E19">
        <f t="shared" si="3"/>
        <v>4</v>
      </c>
      <c r="F19">
        <f t="shared" si="4"/>
        <v>1.7346938775510203</v>
      </c>
      <c r="G19">
        <f t="shared" si="5"/>
        <v>6.73469387755102</v>
      </c>
      <c r="H19">
        <f t="shared" si="6"/>
        <v>1693.265306122449</v>
      </c>
      <c r="I19">
        <f t="shared" si="7"/>
        <v>57.594058031375816</v>
      </c>
      <c r="J19">
        <f t="shared" si="8"/>
        <v>29.516933831505362</v>
      </c>
    </row>
    <row r="20" spans="1:10" ht="12.75">
      <c r="A20">
        <f t="shared" si="9"/>
        <v>1800</v>
      </c>
      <c r="B20">
        <f t="shared" si="0"/>
        <v>64</v>
      </c>
      <c r="C20">
        <f t="shared" si="1"/>
        <v>6</v>
      </c>
      <c r="D20">
        <f t="shared" si="2"/>
        <v>1794</v>
      </c>
      <c r="E20">
        <f t="shared" si="3"/>
        <v>4</v>
      </c>
      <c r="F20">
        <f t="shared" si="4"/>
        <v>1.836734693877551</v>
      </c>
      <c r="G20">
        <f t="shared" si="5"/>
        <v>7.836734693877551</v>
      </c>
      <c r="H20">
        <f t="shared" si="6"/>
        <v>1792.1632653061224</v>
      </c>
      <c r="I20">
        <f t="shared" si="7"/>
        <v>60.957934194085794</v>
      </c>
      <c r="J20">
        <f t="shared" si="8"/>
        <v>29.528559715769337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Engel</dc:creator>
  <cp:keywords/>
  <dc:description/>
  <cp:lastModifiedBy>Victor Engel</cp:lastModifiedBy>
  <dcterms:created xsi:type="dcterms:W3CDTF">2002-09-04T18:51:13Z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